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ry Sheet Excel Templat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;[Red]-#,##,##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D2A4D"/>
      </patternFill>
    </fill>
    <fill>
      <patternFill patternType="solid">
        <fgColor rgb="00EEF1F8"/>
      </patternFill>
    </fill>
  </fills>
  <borders count="2">
    <border>
      <left/>
      <right/>
      <top/>
      <bottom/>
      <diagonal/>
    </border>
    <border>
      <left style="thin">
        <color rgb="00D5DAE5"/>
      </left>
      <right style="thin">
        <color rgb="00D5DAE5"/>
      </right>
      <top style="thin">
        <color rgb="00D5DAE5"/>
      </top>
      <bottom style="thin">
        <color rgb="00D5DAE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164" fontId="2" fillId="3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9" customWidth="1" min="3" max="3"/>
    <col width="15" customWidth="1" min="4" max="4"/>
    <col width="12" customWidth="1" min="5" max="5"/>
    <col width="12" customWidth="1" min="6" max="6"/>
    <col width="21" customWidth="1" min="7" max="7"/>
    <col width="18" customWidth="1" min="8" max="8"/>
    <col width="14" customWidth="1" min="9" max="9"/>
    <col width="17" customWidth="1" min="10" max="10"/>
    <col width="22" customWidth="1" min="11" max="11"/>
    <col width="12" customWidth="1" min="12" max="12"/>
    <col width="13" customWidth="1" min="13" max="13"/>
  </cols>
  <sheetData>
    <row r="1" ht="32" customHeight="1">
      <c r="A1" s="1" t="inlineStr">
        <is>
          <t>Emp code</t>
        </is>
      </c>
      <c r="B1" s="1" t="inlineStr">
        <is>
          <t>Name</t>
        </is>
      </c>
      <c r="C1" s="1" t="inlineStr">
        <is>
          <t>Days in month</t>
        </is>
      </c>
      <c r="D1" s="1" t="inlineStr">
        <is>
          <t>Paid days</t>
        </is>
      </c>
      <c r="E1" s="1" t="inlineStr">
        <is>
          <t>Basic</t>
        </is>
      </c>
      <c r="F1" s="1" t="inlineStr">
        <is>
          <t>HRA</t>
        </is>
      </c>
      <c r="G1" s="1" t="inlineStr">
        <is>
          <t>Other allowance</t>
        </is>
      </c>
      <c r="H1" s="1" t="inlineStr">
        <is>
          <t>Gross earned</t>
        </is>
      </c>
      <c r="I1" s="1" t="inlineStr">
        <is>
          <t>PF (12%)</t>
        </is>
      </c>
      <c r="J1" s="1" t="inlineStr">
        <is>
          <t>ESI (0.75%)</t>
        </is>
      </c>
      <c r="K1" s="1" t="inlineStr">
        <is>
          <t>Professional tax</t>
        </is>
      </c>
      <c r="L1" s="1" t="inlineStr">
        <is>
          <t>TDS</t>
        </is>
      </c>
      <c r="M1" s="1" t="inlineStr">
        <is>
          <t>Net pay</t>
        </is>
      </c>
    </row>
    <row r="2">
      <c r="A2" s="2" t="inlineStr">
        <is>
          <t>E001</t>
        </is>
      </c>
      <c r="B2" s="2" t="inlineStr">
        <is>
          <t>Aman Kumar</t>
        </is>
      </c>
      <c r="C2" s="3" t="n">
        <v>30</v>
      </c>
      <c r="D2" s="3" t="n">
        <v>30</v>
      </c>
      <c r="E2" s="3" t="n">
        <v>15000</v>
      </c>
      <c r="F2" s="3" t="n">
        <v>6000</v>
      </c>
      <c r="G2" s="3" t="n">
        <v>4000</v>
      </c>
      <c r="H2" s="3">
        <f>ROUND((E2+F2+G2)*D2/C2,0)</f>
        <v/>
      </c>
      <c r="I2" s="3">
        <f>ROUND(MIN(E2*D2/C2,15000)*12%,0)</f>
        <v/>
      </c>
      <c r="J2" s="3">
        <f>IF(H2&lt;=21000,ROUNDUP(H2*0.75%,0),0)</f>
        <v/>
      </c>
      <c r="K2" s="3" t="n">
        <v>200</v>
      </c>
      <c r="L2" s="3" t="n">
        <v>0</v>
      </c>
      <c r="M2" s="3">
        <f>H2-I2-J2-K2-L2</f>
        <v/>
      </c>
    </row>
    <row r="3">
      <c r="A3" s="2" t="inlineStr">
        <is>
          <t>E002</t>
        </is>
      </c>
      <c r="B3" s="2" t="inlineStr">
        <is>
          <t>Priya Sharma</t>
        </is>
      </c>
      <c r="C3" s="3" t="n">
        <v>30</v>
      </c>
      <c r="D3" s="3" t="n">
        <v>28</v>
      </c>
      <c r="E3" s="3" t="n">
        <v>22000</v>
      </c>
      <c r="F3" s="3" t="n">
        <v>8800</v>
      </c>
      <c r="G3" s="3" t="n">
        <v>6000</v>
      </c>
      <c r="H3" s="3">
        <f>ROUND((E3+F3+G3)*D3/C3,0)</f>
        <v/>
      </c>
      <c r="I3" s="3">
        <f>ROUND(MIN(E3*D3/C3,15000)*12%,0)</f>
        <v/>
      </c>
      <c r="J3" s="3">
        <f>IF(H3&lt;=21000,ROUNDUP(H3*0.75%,0),0)</f>
        <v/>
      </c>
      <c r="K3" s="3" t="n">
        <v>200</v>
      </c>
      <c r="L3" s="3" t="n">
        <v>0</v>
      </c>
      <c r="M3" s="3">
        <f>H3-I3-J3-K3-L3</f>
        <v/>
      </c>
    </row>
    <row r="4">
      <c r="A4" s="2" t="inlineStr">
        <is>
          <t>E003</t>
        </is>
      </c>
      <c r="B4" s="2" t="inlineStr">
        <is>
          <t>Rahul Verma</t>
        </is>
      </c>
      <c r="C4" s="3" t="n">
        <v>30</v>
      </c>
      <c r="D4" s="3" t="n">
        <v>30</v>
      </c>
      <c r="E4" s="3" t="n">
        <v>12000</v>
      </c>
      <c r="F4" s="3" t="n">
        <v>4800</v>
      </c>
      <c r="G4" s="3" t="n">
        <v>2500</v>
      </c>
      <c r="H4" s="3">
        <f>ROUND((E4+F4+G4)*D4/C4,0)</f>
        <v/>
      </c>
      <c r="I4" s="3">
        <f>ROUND(MIN(E4*D4/C4,15000)*12%,0)</f>
        <v/>
      </c>
      <c r="J4" s="3">
        <f>IF(H4&lt;=21000,ROUNDUP(H4*0.75%,0),0)</f>
        <v/>
      </c>
      <c r="K4" s="3" t="n">
        <v>200</v>
      </c>
      <c r="L4" s="3" t="n">
        <v>0</v>
      </c>
      <c r="M4" s="3">
        <f>H4-I4-J4-K4-L4</f>
        <v/>
      </c>
    </row>
    <row r="5">
      <c r="A5" s="2" t="n"/>
      <c r="B5" s="2" t="n"/>
      <c r="C5" s="2" t="n"/>
      <c r="D5" s="2" t="n"/>
      <c r="E5" s="2" t="n"/>
      <c r="F5" s="2" t="n"/>
      <c r="G5" s="2" t="n"/>
      <c r="H5" s="3">
        <f>IF($A5="","",ROUND((E5+F5+G5)*D5/C5,0))</f>
        <v/>
      </c>
      <c r="I5" s="3">
        <f>IF($A5="","",ROUND(MIN(E5*D5/C5,15000)*12%,0))</f>
        <v/>
      </c>
      <c r="J5" s="3">
        <f>IF($A5="","",IF(H5&lt;=21000,ROUNDUP(H5*0.75%,0),0))</f>
        <v/>
      </c>
      <c r="K5" s="3" t="n"/>
      <c r="L5" s="3" t="n"/>
      <c r="M5" s="3">
        <f>IF($A5="","",H5-I5-J5-K5-L5)</f>
        <v/>
      </c>
    </row>
    <row r="6">
      <c r="A6" s="2" t="n"/>
      <c r="B6" s="2" t="n"/>
      <c r="C6" s="2" t="n"/>
      <c r="D6" s="2" t="n"/>
      <c r="E6" s="2" t="n"/>
      <c r="F6" s="2" t="n"/>
      <c r="G6" s="2" t="n"/>
      <c r="H6" s="3">
        <f>IF($A6="","",ROUND((E6+F6+G6)*D6/C6,0))</f>
        <v/>
      </c>
      <c r="I6" s="3">
        <f>IF($A6="","",ROUND(MIN(E6*D6/C6,15000)*12%,0))</f>
        <v/>
      </c>
      <c r="J6" s="3">
        <f>IF($A6="","",IF(H6&lt;=21000,ROUNDUP(H6*0.75%,0),0))</f>
        <v/>
      </c>
      <c r="K6" s="3" t="n"/>
      <c r="L6" s="3" t="n"/>
      <c r="M6" s="3">
        <f>IF($A6="","",H6-I6-J6-K6-L6)</f>
        <v/>
      </c>
    </row>
    <row r="7">
      <c r="A7" s="2" t="n"/>
      <c r="B7" s="2" t="n"/>
      <c r="C7" s="2" t="n"/>
      <c r="D7" s="2" t="n"/>
      <c r="E7" s="2" t="n"/>
      <c r="F7" s="2" t="n"/>
      <c r="G7" s="2" t="n"/>
      <c r="H7" s="3">
        <f>IF($A7="","",ROUND((E7+F7+G7)*D7/C7,0))</f>
        <v/>
      </c>
      <c r="I7" s="3">
        <f>IF($A7="","",ROUND(MIN(E7*D7/C7,15000)*12%,0))</f>
        <v/>
      </c>
      <c r="J7" s="3">
        <f>IF($A7="","",IF(H7&lt;=21000,ROUNDUP(H7*0.75%,0),0))</f>
        <v/>
      </c>
      <c r="K7" s="3" t="n"/>
      <c r="L7" s="3" t="n"/>
      <c r="M7" s="3">
        <f>IF($A7="","",H7-I7-J7-K7-L7)</f>
        <v/>
      </c>
    </row>
    <row r="8">
      <c r="A8" s="2" t="n"/>
      <c r="B8" s="2" t="n"/>
      <c r="C8" s="2" t="n"/>
      <c r="D8" s="2" t="n"/>
      <c r="E8" s="2" t="n"/>
      <c r="F8" s="2" t="n"/>
      <c r="G8" s="2" t="n"/>
      <c r="H8" s="3">
        <f>IF($A8="","",ROUND((E8+F8+G8)*D8/C8,0))</f>
        <v/>
      </c>
      <c r="I8" s="3">
        <f>IF($A8="","",ROUND(MIN(E8*D8/C8,15000)*12%,0))</f>
        <v/>
      </c>
      <c r="J8" s="3">
        <f>IF($A8="","",IF(H8&lt;=21000,ROUNDUP(H8*0.75%,0),0))</f>
        <v/>
      </c>
      <c r="K8" s="3" t="n"/>
      <c r="L8" s="3" t="n"/>
      <c r="M8" s="3">
        <f>IF($A8="","",H8-I8-J8-K8-L8)</f>
        <v/>
      </c>
    </row>
    <row r="9">
      <c r="A9" s="2" t="n"/>
      <c r="B9" s="2" t="n"/>
      <c r="C9" s="2" t="n"/>
      <c r="D9" s="2" t="n"/>
      <c r="E9" s="2" t="n"/>
      <c r="F9" s="2" t="n"/>
      <c r="G9" s="2" t="n"/>
      <c r="H9" s="3">
        <f>IF($A9="","",ROUND((E9+F9+G9)*D9/C9,0))</f>
        <v/>
      </c>
      <c r="I9" s="3">
        <f>IF($A9="","",ROUND(MIN(E9*D9/C9,15000)*12%,0))</f>
        <v/>
      </c>
      <c r="J9" s="3">
        <f>IF($A9="","",IF(H9&lt;=21000,ROUNDUP(H9*0.75%,0),0))</f>
        <v/>
      </c>
      <c r="K9" s="3" t="n"/>
      <c r="L9" s="3" t="n"/>
      <c r="M9" s="3">
        <f>IF($A9="","",H9-I9-J9-K9-L9)</f>
        <v/>
      </c>
    </row>
    <row r="10">
      <c r="A10" s="2" t="n"/>
      <c r="B10" s="2" t="n"/>
      <c r="C10" s="2" t="n"/>
      <c r="D10" s="2" t="n"/>
      <c r="E10" s="2" t="n"/>
      <c r="F10" s="2" t="n"/>
      <c r="G10" s="2" t="n"/>
      <c r="H10" s="3">
        <f>IF($A10="","",ROUND((E10+F10+G10)*D10/C10,0))</f>
        <v/>
      </c>
      <c r="I10" s="3">
        <f>IF($A10="","",ROUND(MIN(E10*D10/C10,15000)*12%,0))</f>
        <v/>
      </c>
      <c r="J10" s="3">
        <f>IF($A10="","",IF(H10&lt;=21000,ROUNDUP(H10*0.75%,0),0))</f>
        <v/>
      </c>
      <c r="K10" s="3" t="n"/>
      <c r="L10" s="3" t="n"/>
      <c r="M10" s="3">
        <f>IF($A10="","",H10-I10-J10-K10-L10)</f>
        <v/>
      </c>
    </row>
    <row r="11">
      <c r="A11" s="2" t="n"/>
      <c r="B11" s="2" t="n"/>
      <c r="C11" s="2" t="n"/>
      <c r="D11" s="2" t="n"/>
      <c r="E11" s="2" t="n"/>
      <c r="F11" s="2" t="n"/>
      <c r="G11" s="2" t="n"/>
      <c r="H11" s="3">
        <f>IF($A11="","",ROUND((E11+F11+G11)*D11/C11,0))</f>
        <v/>
      </c>
      <c r="I11" s="3">
        <f>IF($A11="","",ROUND(MIN(E11*D11/C11,15000)*12%,0))</f>
        <v/>
      </c>
      <c r="J11" s="3">
        <f>IF($A11="","",IF(H11&lt;=21000,ROUNDUP(H11*0.75%,0),0))</f>
        <v/>
      </c>
      <c r="K11" s="3" t="n"/>
      <c r="L11" s="3" t="n"/>
      <c r="M11" s="3">
        <f>IF($A11="","",H11-I11-J11-K11-L11)</f>
        <v/>
      </c>
    </row>
    <row r="12">
      <c r="A12" s="2" t="n"/>
      <c r="B12" s="2" t="n"/>
      <c r="C12" s="2" t="n"/>
      <c r="D12" s="2" t="n"/>
      <c r="E12" s="2" t="n"/>
      <c r="F12" s="2" t="n"/>
      <c r="G12" s="2" t="n"/>
      <c r="H12" s="3">
        <f>IF($A12="","",ROUND((E12+F12+G12)*D12/C12,0))</f>
        <v/>
      </c>
      <c r="I12" s="3">
        <f>IF($A12="","",ROUND(MIN(E12*D12/C12,15000)*12%,0))</f>
        <v/>
      </c>
      <c r="J12" s="3">
        <f>IF($A12="","",IF(H12&lt;=21000,ROUNDUP(H12*0.75%,0),0))</f>
        <v/>
      </c>
      <c r="K12" s="3" t="n"/>
      <c r="L12" s="3" t="n"/>
      <c r="M12" s="3">
        <f>IF($A12="","",H12-I12-J12-K12-L12)</f>
        <v/>
      </c>
    </row>
    <row r="13">
      <c r="A13" s="2" t="n"/>
      <c r="B13" s="2" t="n"/>
      <c r="C13" s="2" t="n"/>
      <c r="D13" s="2" t="n"/>
      <c r="E13" s="2" t="n"/>
      <c r="F13" s="2" t="n"/>
      <c r="G13" s="2" t="n"/>
      <c r="H13" s="3">
        <f>IF($A13="","",ROUND((E13+F13+G13)*D13/C13,0))</f>
        <v/>
      </c>
      <c r="I13" s="3">
        <f>IF($A13="","",ROUND(MIN(E13*D13/C13,15000)*12%,0))</f>
        <v/>
      </c>
      <c r="J13" s="3">
        <f>IF($A13="","",IF(H13&lt;=21000,ROUNDUP(H13*0.75%,0),0))</f>
        <v/>
      </c>
      <c r="K13" s="3" t="n"/>
      <c r="L13" s="3" t="n"/>
      <c r="M13" s="3">
        <f>IF($A13="","",H13-I13-J13-K13-L13)</f>
        <v/>
      </c>
    </row>
    <row r="14">
      <c r="A14" s="2" t="n"/>
      <c r="B14" s="2" t="n"/>
      <c r="C14" s="2" t="n"/>
      <c r="D14" s="2" t="n"/>
      <c r="E14" s="2" t="n"/>
      <c r="F14" s="2" t="n"/>
      <c r="G14" s="2" t="n"/>
      <c r="H14" s="3">
        <f>IF($A14="","",ROUND((E14+F14+G14)*D14/C14,0))</f>
        <v/>
      </c>
      <c r="I14" s="3">
        <f>IF($A14="","",ROUND(MIN(E14*D14/C14,15000)*12%,0))</f>
        <v/>
      </c>
      <c r="J14" s="3">
        <f>IF($A14="","",IF(H14&lt;=21000,ROUNDUP(H14*0.75%,0),0))</f>
        <v/>
      </c>
      <c r="K14" s="3" t="n"/>
      <c r="L14" s="3" t="n"/>
      <c r="M14" s="3">
        <f>IF($A14="","",H14-I14-J14-K14-L14)</f>
        <v/>
      </c>
    </row>
    <row r="15">
      <c r="A15" s="2" t="n"/>
      <c r="B15" s="2" t="n"/>
      <c r="C15" s="2" t="n"/>
      <c r="D15" s="2" t="n"/>
      <c r="E15" s="2" t="n"/>
      <c r="F15" s="2" t="n"/>
      <c r="G15" s="2" t="n"/>
      <c r="H15" s="3">
        <f>IF($A15="","",ROUND((E15+F15+G15)*D15/C15,0))</f>
        <v/>
      </c>
      <c r="I15" s="3">
        <f>IF($A15="","",ROUND(MIN(E15*D15/C15,15000)*12%,0))</f>
        <v/>
      </c>
      <c r="J15" s="3">
        <f>IF($A15="","",IF(H15&lt;=21000,ROUNDUP(H15*0.75%,0),0))</f>
        <v/>
      </c>
      <c r="K15" s="3" t="n"/>
      <c r="L15" s="3" t="n"/>
      <c r="M15" s="3">
        <f>IF($A15="","",H15-I15-J15-K15-L15)</f>
        <v/>
      </c>
    </row>
    <row r="16">
      <c r="A16" s="2" t="n"/>
      <c r="B16" s="2" t="n"/>
      <c r="C16" s="2" t="n"/>
      <c r="D16" s="2" t="n"/>
      <c r="E16" s="2" t="n"/>
      <c r="F16" s="2" t="n"/>
      <c r="G16" s="2" t="n"/>
      <c r="H16" s="3">
        <f>IF($A16="","",ROUND((E16+F16+G16)*D16/C16,0))</f>
        <v/>
      </c>
      <c r="I16" s="3">
        <f>IF($A16="","",ROUND(MIN(E16*D16/C16,15000)*12%,0))</f>
        <v/>
      </c>
      <c r="J16" s="3">
        <f>IF($A16="","",IF(H16&lt;=21000,ROUNDUP(H16*0.75%,0),0))</f>
        <v/>
      </c>
      <c r="K16" s="3" t="n"/>
      <c r="L16" s="3" t="n"/>
      <c r="M16" s="3">
        <f>IF($A16="","",H16-I16-J16-K16-L16)</f>
        <v/>
      </c>
    </row>
    <row r="17">
      <c r="A17" s="2" t="n"/>
      <c r="B17" s="2" t="n"/>
      <c r="C17" s="2" t="n"/>
      <c r="D17" s="2" t="n"/>
      <c r="E17" s="2" t="n"/>
      <c r="F17" s="2" t="n"/>
      <c r="G17" s="2" t="n"/>
      <c r="H17" s="3">
        <f>IF($A17="","",ROUND((E17+F17+G17)*D17/C17,0))</f>
        <v/>
      </c>
      <c r="I17" s="3">
        <f>IF($A17="","",ROUND(MIN(E17*D17/C17,15000)*12%,0))</f>
        <v/>
      </c>
      <c r="J17" s="3">
        <f>IF($A17="","",IF(H17&lt;=21000,ROUNDUP(H17*0.75%,0),0))</f>
        <v/>
      </c>
      <c r="K17" s="3" t="n"/>
      <c r="L17" s="3" t="n"/>
      <c r="M17" s="3">
        <f>IF($A17="","",H17-I17-J17-K17-L17)</f>
        <v/>
      </c>
    </row>
    <row r="18">
      <c r="A18" s="2" t="n"/>
      <c r="B18" s="2" t="n"/>
      <c r="C18" s="2" t="n"/>
      <c r="D18" s="2" t="n"/>
      <c r="E18" s="2" t="n"/>
      <c r="F18" s="2" t="n"/>
      <c r="G18" s="2" t="n"/>
      <c r="H18" s="3">
        <f>IF($A18="","",ROUND((E18+F18+G18)*D18/C18,0))</f>
        <v/>
      </c>
      <c r="I18" s="3">
        <f>IF($A18="","",ROUND(MIN(E18*D18/C18,15000)*12%,0))</f>
        <v/>
      </c>
      <c r="J18" s="3">
        <f>IF($A18="","",IF(H18&lt;=21000,ROUNDUP(H18*0.75%,0),0))</f>
        <v/>
      </c>
      <c r="K18" s="3" t="n"/>
      <c r="L18" s="3" t="n"/>
      <c r="M18" s="3">
        <f>IF($A18="","",H18-I18-J18-K18-L18)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3">
        <f>IF($A19="","",ROUND((E19+F19+G19)*D19/C19,0))</f>
        <v/>
      </c>
      <c r="I19" s="3">
        <f>IF($A19="","",ROUND(MIN(E19*D19/C19,15000)*12%,0))</f>
        <v/>
      </c>
      <c r="J19" s="3">
        <f>IF($A19="","",IF(H19&lt;=21000,ROUNDUP(H19*0.75%,0),0))</f>
        <v/>
      </c>
      <c r="K19" s="3" t="n"/>
      <c r="L19" s="3" t="n"/>
      <c r="M19" s="3">
        <f>IF($A19="","",H19-I19-J19-K19-L19)</f>
        <v/>
      </c>
    </row>
    <row r="20">
      <c r="A20" s="2" t="n"/>
      <c r="B20" s="2" t="n"/>
      <c r="C20" s="2" t="n"/>
      <c r="D20" s="2" t="n"/>
      <c r="E20" s="2" t="n"/>
      <c r="F20" s="2" t="n"/>
      <c r="G20" s="2" t="n"/>
      <c r="H20" s="3">
        <f>IF($A20="","",ROUND((E20+F20+G20)*D20/C20,0))</f>
        <v/>
      </c>
      <c r="I20" s="3">
        <f>IF($A20="","",ROUND(MIN(E20*D20/C20,15000)*12%,0))</f>
        <v/>
      </c>
      <c r="J20" s="3">
        <f>IF($A20="","",IF(H20&lt;=21000,ROUNDUP(H20*0.75%,0),0))</f>
        <v/>
      </c>
      <c r="K20" s="3" t="n"/>
      <c r="L20" s="3" t="n"/>
      <c r="M20" s="3">
        <f>IF($A20="","",H20-I20-J20-K20-L20)</f>
        <v/>
      </c>
    </row>
    <row r="21">
      <c r="A21" s="2" t="n"/>
      <c r="B21" s="2" t="n"/>
      <c r="C21" s="2" t="n"/>
      <c r="D21" s="2" t="n"/>
      <c r="E21" s="2" t="n"/>
      <c r="F21" s="2" t="n"/>
      <c r="G21" s="2" t="n"/>
      <c r="H21" s="3">
        <f>IF($A21="","",ROUND((E21+F21+G21)*D21/C21,0))</f>
        <v/>
      </c>
      <c r="I21" s="3">
        <f>IF($A21="","",ROUND(MIN(E21*D21/C21,15000)*12%,0))</f>
        <v/>
      </c>
      <c r="J21" s="3">
        <f>IF($A21="","",IF(H21&lt;=21000,ROUNDUP(H21*0.75%,0),0))</f>
        <v/>
      </c>
      <c r="K21" s="3" t="n"/>
      <c r="L21" s="3" t="n"/>
      <c r="M21" s="3">
        <f>IF($A21="","",H21-I21-J21-K21-L21)</f>
        <v/>
      </c>
    </row>
    <row r="22">
      <c r="A22" s="2" t="n"/>
      <c r="B22" s="2" t="n"/>
      <c r="C22" s="2" t="n"/>
      <c r="D22" s="2" t="n"/>
      <c r="E22" s="2" t="n"/>
      <c r="F22" s="2" t="n"/>
      <c r="G22" s="2" t="n"/>
      <c r="H22" s="3">
        <f>IF($A22="","",ROUND((E22+F22+G22)*D22/C22,0))</f>
        <v/>
      </c>
      <c r="I22" s="3">
        <f>IF($A22="","",ROUND(MIN(E22*D22/C22,15000)*12%,0))</f>
        <v/>
      </c>
      <c r="J22" s="3">
        <f>IF($A22="","",IF(H22&lt;=21000,ROUNDUP(H22*0.75%,0),0))</f>
        <v/>
      </c>
      <c r="K22" s="3" t="n"/>
      <c r="L22" s="3" t="n"/>
      <c r="M22" s="3">
        <f>IF($A22="","",H22-I22-J22-K22-L22)</f>
        <v/>
      </c>
    </row>
    <row r="23">
      <c r="A23" s="2" t="n"/>
      <c r="B23" s="2" t="n"/>
      <c r="C23" s="2" t="n"/>
      <c r="D23" s="2" t="n"/>
      <c r="E23" s="2" t="n"/>
      <c r="F23" s="2" t="n"/>
      <c r="G23" s="2" t="n"/>
      <c r="H23" s="3">
        <f>IF($A23="","",ROUND((E23+F23+G23)*D23/C23,0))</f>
        <v/>
      </c>
      <c r="I23" s="3">
        <f>IF($A23="","",ROUND(MIN(E23*D23/C23,15000)*12%,0))</f>
        <v/>
      </c>
      <c r="J23" s="3">
        <f>IF($A23="","",IF(H23&lt;=21000,ROUNDUP(H23*0.75%,0),0))</f>
        <v/>
      </c>
      <c r="K23" s="3" t="n"/>
      <c r="L23" s="3" t="n"/>
      <c r="M23" s="3">
        <f>IF($A23="","",H23-I23-J23-K23-L23)</f>
        <v/>
      </c>
    </row>
    <row r="24">
      <c r="A24" s="2" t="n"/>
      <c r="B24" s="2" t="n"/>
      <c r="C24" s="2" t="n"/>
      <c r="D24" s="2" t="n"/>
      <c r="E24" s="2" t="n"/>
      <c r="F24" s="2" t="n"/>
      <c r="G24" s="2" t="n"/>
      <c r="H24" s="3">
        <f>IF($A24="","",ROUND((E24+F24+G24)*D24/C24,0))</f>
        <v/>
      </c>
      <c r="I24" s="3">
        <f>IF($A24="","",ROUND(MIN(E24*D24/C24,15000)*12%,0))</f>
        <v/>
      </c>
      <c r="J24" s="3">
        <f>IF($A24="","",IF(H24&lt;=21000,ROUNDUP(H24*0.75%,0),0))</f>
        <v/>
      </c>
      <c r="K24" s="3" t="n"/>
      <c r="L24" s="3" t="n"/>
      <c r="M24" s="3">
        <f>IF($A24="","",H24-I24-J24-K24-L24)</f>
        <v/>
      </c>
    </row>
    <row r="25">
      <c r="A25" s="4" t="inlineStr">
        <is>
          <t>Total</t>
        </is>
      </c>
      <c r="B25" s="5" t="n"/>
      <c r="C25" s="5" t="n"/>
      <c r="D25" s="5" t="n"/>
      <c r="E25" s="6">
        <f>SUM(E2:E24)</f>
        <v/>
      </c>
      <c r="F25" s="6">
        <f>SUM(F2:F24)</f>
        <v/>
      </c>
      <c r="G25" s="6">
        <f>SUM(G2:G24)</f>
        <v/>
      </c>
      <c r="H25" s="6">
        <f>SUM(H2:H24)</f>
        <v/>
      </c>
      <c r="I25" s="6">
        <f>SUM(I2:I24)</f>
        <v/>
      </c>
      <c r="J25" s="6">
        <f>SUM(J2:J24)</f>
        <v/>
      </c>
      <c r="K25" s="6">
        <f>SUM(K2:K24)</f>
        <v/>
      </c>
      <c r="L25" s="6">
        <f>SUM(L2:L24)</f>
        <v/>
      </c>
      <c r="M25" s="6">
        <f>SUM(M2:M24)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Salary Sheet Excel Template</t>
        </is>
      </c>
    </row>
    <row r="3">
      <c r="A3" t="inlineStr">
        <is>
          <t>• Paid days = days present + paid leave + weekly offs + holidays.</t>
        </is>
      </c>
    </row>
    <row r="4">
      <c r="A4" t="inlineStr">
        <is>
          <t>• Professional tax varies by state — replace ₹200 with your state's slab.</t>
        </is>
      </c>
    </row>
    <row r="5">
      <c r="A5" t="inlineStr">
        <is>
          <t>• Enter TDS from the employee's projected annual tax ÷ 12 (see the TDS calculator).</t>
        </is>
      </c>
    </row>
    <row r="7">
      <c r="A7" t="inlineStr">
        <is>
          <t>Free template from WebSoftOS — https://websoftos.com/templates/salary-sheet</t>
        </is>
      </c>
    </row>
    <row r="8">
      <c r="A8" t="inlineStr">
        <is>
          <t>Want this automated? Start a free trial: https://websoftos.com/signup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2026-10-04T17:18:25Z</dcterms:created>
  <dcterms:modified xmlns:dcterms="http://purl.org/dc/terms/" xmlns:xsi="http://www.w3.org/2001/XMLSchema-instance" xsi:type="dcterms:W3CDTF">2026-10-04T17:18:25Z</dcterms:modified>
</cp:coreProperties>
</file>